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3150" windowWidth="15570" windowHeight="9810" activeTab="0"/>
  </bookViews>
  <sheets>
    <sheet name="Finanzberic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Reiser</author>
    <author>Bacolod</author>
  </authors>
  <commentList>
    <comment ref="K7" authorId="0">
      <text>
        <r>
          <rPr>
            <b/>
            <sz val="9"/>
            <rFont val="Tahoma"/>
            <family val="2"/>
          </rPr>
          <t>inkl. Taifunhilfe
15.000 €</t>
        </r>
      </text>
    </comment>
    <comment ref="R18" authorId="1">
      <text>
        <r>
          <rPr>
            <b/>
            <sz val="9"/>
            <rFont val="Tahoma"/>
            <family val="0"/>
          </rPr>
          <t xml:space="preserve">*1. Überweisung von 2020 wurde Ende Dezember 2019 überwiesen (19.000€)
*Reis für Weihnachten und Weihnachts-geschenke wurden in 2021 überwiesen (7.000€)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<sst xmlns="http://schemas.openxmlformats.org/spreadsheetml/2006/main" count="20" uniqueCount="19">
  <si>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Spendeneinnahmen</t>
  </si>
  <si>
    <t>Sonstige Einnahmen</t>
  </si>
  <si>
    <t>Patenschaften</t>
  </si>
  <si>
    <t>Bethlehem Youth Home</t>
  </si>
  <si>
    <t>Antonie Day Care Centre</t>
  </si>
  <si>
    <t>Welcome Home Foundation</t>
  </si>
  <si>
    <t xml:space="preserve">     gesamt</t>
  </si>
  <si>
    <t>Medical Care Project</t>
  </si>
  <si>
    <t>Finanzielle Situation und Rechenschaftsbericht*</t>
  </si>
  <si>
    <t>Ausgaben</t>
  </si>
  <si>
    <t>Einnahmen</t>
  </si>
  <si>
    <t>Verwaltungskosten</t>
  </si>
  <si>
    <t>Personal</t>
  </si>
  <si>
    <t>Reisekosten</t>
  </si>
  <si>
    <t xml:space="preserve">    gesamt</t>
  </si>
  <si>
    <t>* alle Zahlen gerundet, Mehrausgaben wurden aus Rücklagen genommen</t>
  </si>
  <si>
    <t>Sonstige</t>
  </si>
  <si>
    <t>Taifunhilfe</t>
  </si>
  <si>
    <t>Verwaltungskosten in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</si>
</sst>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59" applyNumberFormat="1" applyFont="1" applyFill="1" applyBorder="1" applyAlignment="1">
      <alignment horizontal="right"/>
    </xf>
    <xf numFmtId="3" fontId="0" fillId="0" borderId="10" xfId="5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0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F2">
      <selection activeCell="T27" sqref="T27"/>
    </sheetView>
  </sheetViews>
  <sheetFormatPr defaultColWidth="11.421875" defaultRowHeight="12.75"/>
  <cols>
    <col min="2" max="2" width="11.57421875" style="0" customWidth="1"/>
    <col min="3" max="4" width="11.57421875" style="0" hidden="1" customWidth="1"/>
    <col min="5" max="11" width="11.57421875" style="0" customWidth="1"/>
  </cols>
  <sheetData>
    <row r="1" ht="12.75" hidden="1">
      <c r="H1" s="1">
        <f>ROUND(N12,-2)</f>
        <v>56000</v>
      </c>
    </row>
    <row r="3" s="8" customFormat="1" ht="15.75">
      <c r="A3" s="8" t="s">
        <v>8</v>
      </c>
    </row>
    <row r="5" spans="1:18" ht="12.75">
      <c r="A5" s="2"/>
      <c r="B5" s="2"/>
      <c r="C5" s="2">
        <v>2005</v>
      </c>
      <c r="D5" s="2">
        <v>2006</v>
      </c>
      <c r="E5" s="2">
        <v>2007</v>
      </c>
      <c r="F5" s="2">
        <v>2008</v>
      </c>
      <c r="G5" s="2">
        <v>2009</v>
      </c>
      <c r="H5" s="2">
        <v>2010</v>
      </c>
      <c r="I5" s="2">
        <v>2011</v>
      </c>
      <c r="J5" s="2">
        <v>2012</v>
      </c>
      <c r="K5" s="2">
        <v>2013</v>
      </c>
      <c r="L5" s="2">
        <v>2014</v>
      </c>
      <c r="M5" s="2">
        <v>2015</v>
      </c>
      <c r="N5" s="2">
        <v>2016</v>
      </c>
      <c r="O5" s="2">
        <v>2017</v>
      </c>
      <c r="P5" s="2">
        <v>2018</v>
      </c>
      <c r="Q5" s="2">
        <v>2019</v>
      </c>
      <c r="R5" s="2">
        <v>2020</v>
      </c>
    </row>
    <row r="6" spans="1:7" ht="12.75">
      <c r="A6" s="9" t="s">
        <v>10</v>
      </c>
      <c r="B6" s="2"/>
      <c r="C6" s="2"/>
      <c r="D6" s="2"/>
      <c r="E6" s="2"/>
      <c r="F6" s="2"/>
      <c r="G6" s="2"/>
    </row>
    <row r="7" spans="1:18" ht="12.75">
      <c r="A7" t="s">
        <v>0</v>
      </c>
      <c r="C7" s="1">
        <v>128000</v>
      </c>
      <c r="D7" s="1">
        <v>128000</v>
      </c>
      <c r="E7" s="17">
        <v>137000</v>
      </c>
      <c r="F7" s="1">
        <v>121000</v>
      </c>
      <c r="G7" s="1">
        <v>114000</v>
      </c>
      <c r="H7" s="1">
        <v>108000</v>
      </c>
      <c r="I7" s="13">
        <v>104000</v>
      </c>
      <c r="J7" s="13">
        <v>99000</v>
      </c>
      <c r="K7" s="13">
        <v>127000</v>
      </c>
      <c r="L7" s="13">
        <v>90500</v>
      </c>
      <c r="M7" s="13">
        <v>92500</v>
      </c>
      <c r="N7" s="13">
        <v>93500</v>
      </c>
      <c r="O7" s="13">
        <v>93500</v>
      </c>
      <c r="P7" s="13">
        <v>87500</v>
      </c>
      <c r="Q7" s="13">
        <v>88000</v>
      </c>
      <c r="R7" s="13">
        <v>84500</v>
      </c>
    </row>
    <row r="8" spans="1:18" ht="13.5" thickBot="1">
      <c r="A8" t="s">
        <v>1</v>
      </c>
      <c r="C8" s="4">
        <v>2000</v>
      </c>
      <c r="D8" s="4">
        <v>2000</v>
      </c>
      <c r="E8" s="18">
        <v>2000</v>
      </c>
      <c r="F8" s="4">
        <v>2000</v>
      </c>
      <c r="G8" s="4">
        <v>1000</v>
      </c>
      <c r="H8" s="4">
        <v>1000</v>
      </c>
      <c r="I8" s="14">
        <v>1000</v>
      </c>
      <c r="J8" s="14">
        <v>1000</v>
      </c>
      <c r="K8" s="14">
        <v>1000</v>
      </c>
      <c r="L8" s="14">
        <v>500</v>
      </c>
      <c r="M8" s="14">
        <v>500</v>
      </c>
      <c r="N8" s="14">
        <v>500</v>
      </c>
      <c r="O8" s="14">
        <v>500</v>
      </c>
      <c r="P8" s="14">
        <v>500</v>
      </c>
      <c r="Q8" s="14">
        <v>500</v>
      </c>
      <c r="R8" s="14">
        <v>500</v>
      </c>
    </row>
    <row r="9" spans="1:18" s="2" customFormat="1" ht="12.75">
      <c r="A9" s="2" t="s">
        <v>6</v>
      </c>
      <c r="C9" s="3">
        <v>130000</v>
      </c>
      <c r="D9" s="3">
        <v>130000</v>
      </c>
      <c r="E9" s="3">
        <v>139000</v>
      </c>
      <c r="F9" s="3">
        <v>123000</v>
      </c>
      <c r="G9" s="3">
        <v>115000</v>
      </c>
      <c r="H9" s="3">
        <v>109000</v>
      </c>
      <c r="I9" s="12">
        <f aca="true" t="shared" si="0" ref="I9:P9">I8+I7</f>
        <v>105000</v>
      </c>
      <c r="J9" s="12">
        <f t="shared" si="0"/>
        <v>100000</v>
      </c>
      <c r="K9" s="12">
        <f t="shared" si="0"/>
        <v>128000</v>
      </c>
      <c r="L9" s="12">
        <f t="shared" si="0"/>
        <v>91000</v>
      </c>
      <c r="M9" s="12">
        <f t="shared" si="0"/>
        <v>93000</v>
      </c>
      <c r="N9" s="12">
        <f t="shared" si="0"/>
        <v>94000</v>
      </c>
      <c r="O9" s="12">
        <f t="shared" si="0"/>
        <v>94000</v>
      </c>
      <c r="P9" s="12">
        <f t="shared" si="0"/>
        <v>88000</v>
      </c>
      <c r="Q9" s="12">
        <f>Q8+Q7</f>
        <v>88500</v>
      </c>
      <c r="R9" s="12">
        <f>R8+R7</f>
        <v>85000</v>
      </c>
    </row>
    <row r="10" spans="3:8" s="2" customFormat="1" ht="12.75">
      <c r="C10" s="3"/>
      <c r="D10" s="3"/>
      <c r="E10" s="3"/>
      <c r="F10" s="3"/>
      <c r="G10" s="3"/>
      <c r="H10" s="3"/>
    </row>
    <row r="11" s="2" customFormat="1" ht="12.75">
      <c r="A11" s="9" t="s">
        <v>9</v>
      </c>
    </row>
    <row r="12" spans="1:18" ht="12.75">
      <c r="A12" t="s">
        <v>2</v>
      </c>
      <c r="C12" s="1">
        <v>99000</v>
      </c>
      <c r="D12" s="1">
        <v>81000</v>
      </c>
      <c r="E12" s="1">
        <v>87000</v>
      </c>
      <c r="F12" s="1">
        <v>76000</v>
      </c>
      <c r="G12" s="1">
        <v>68000</v>
      </c>
      <c r="H12" s="1">
        <v>78000</v>
      </c>
      <c r="I12" s="1">
        <f>72000+5000</f>
        <v>77000</v>
      </c>
      <c r="J12" s="1">
        <v>58000</v>
      </c>
      <c r="K12" s="1">
        <v>66000</v>
      </c>
      <c r="L12" s="1">
        <v>57000</v>
      </c>
      <c r="M12" s="1">
        <v>59000</v>
      </c>
      <c r="N12" s="1">
        <f>44000+7000+2000+3000</f>
        <v>56000</v>
      </c>
      <c r="O12" s="1">
        <v>44500</v>
      </c>
      <c r="P12" s="1">
        <v>51500</v>
      </c>
      <c r="Q12" s="1">
        <v>62000</v>
      </c>
      <c r="R12" s="1">
        <v>38000</v>
      </c>
    </row>
    <row r="13" spans="1:18" ht="12.75">
      <c r="A13" t="s">
        <v>3</v>
      </c>
      <c r="C13" s="1">
        <v>14000</v>
      </c>
      <c r="D13" s="1">
        <v>10000</v>
      </c>
      <c r="E13" s="1">
        <v>13000</v>
      </c>
      <c r="F13" s="1">
        <v>11000</v>
      </c>
      <c r="G13" s="1">
        <v>6000</v>
      </c>
      <c r="H13" s="1">
        <v>2000</v>
      </c>
      <c r="I13" s="1">
        <v>1000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t="s">
        <v>4</v>
      </c>
      <c r="C14" s="1">
        <v>9000</v>
      </c>
      <c r="D14" s="1">
        <v>8000</v>
      </c>
      <c r="E14" s="1">
        <v>12000</v>
      </c>
      <c r="F14" s="1">
        <v>14000</v>
      </c>
      <c r="G14" s="1">
        <v>13000</v>
      </c>
      <c r="H14" s="1">
        <v>13000</v>
      </c>
      <c r="I14" s="1">
        <v>15000</v>
      </c>
      <c r="J14" s="1">
        <v>11000</v>
      </c>
      <c r="K14" s="1">
        <v>13000</v>
      </c>
      <c r="L14" s="1">
        <v>11000</v>
      </c>
      <c r="M14" s="1">
        <v>10000</v>
      </c>
      <c r="N14" s="1">
        <v>9000</v>
      </c>
      <c r="O14" s="1">
        <v>9000</v>
      </c>
      <c r="P14" s="1">
        <v>9000</v>
      </c>
      <c r="Q14" s="1">
        <v>11000</v>
      </c>
      <c r="R14" s="1">
        <v>7000</v>
      </c>
    </row>
    <row r="15" spans="1:18" ht="12.75">
      <c r="A15" t="s">
        <v>5</v>
      </c>
      <c r="C15" s="6">
        <v>1000</v>
      </c>
      <c r="D15" s="6">
        <v>1000</v>
      </c>
      <c r="E15" s="6">
        <v>22000</v>
      </c>
      <c r="F15" s="6">
        <v>22000</v>
      </c>
      <c r="G15" s="6">
        <v>19000</v>
      </c>
      <c r="H15" s="6">
        <v>19000</v>
      </c>
      <c r="I15" s="1">
        <v>23000</v>
      </c>
      <c r="J15" s="1">
        <v>17000</v>
      </c>
      <c r="K15" s="1">
        <v>19000</v>
      </c>
      <c r="L15" s="1">
        <v>17000</v>
      </c>
      <c r="M15" s="1">
        <v>15000</v>
      </c>
      <c r="N15" s="1">
        <v>13500</v>
      </c>
      <c r="O15" s="1">
        <v>13500</v>
      </c>
      <c r="P15" s="1">
        <v>13500</v>
      </c>
      <c r="Q15" s="1">
        <v>17000</v>
      </c>
      <c r="R15" s="1">
        <v>10000</v>
      </c>
    </row>
    <row r="16" spans="1:18" ht="12.75">
      <c r="A16" t="s">
        <v>7</v>
      </c>
      <c r="C16" s="6"/>
      <c r="D16" s="15"/>
      <c r="E16" s="15"/>
      <c r="F16" s="6">
        <v>13000</v>
      </c>
      <c r="G16" s="6">
        <v>4000</v>
      </c>
      <c r="H16" s="6"/>
      <c r="I16" s="6">
        <v>4000</v>
      </c>
      <c r="J16" s="6">
        <v>1000</v>
      </c>
      <c r="K16" s="6">
        <v>5000</v>
      </c>
      <c r="L16" s="6">
        <v>4000</v>
      </c>
      <c r="M16" s="19">
        <v>1000</v>
      </c>
      <c r="N16" s="19"/>
      <c r="O16" s="19"/>
      <c r="P16" s="19">
        <v>3000</v>
      </c>
      <c r="Q16" s="19"/>
      <c r="R16" s="19"/>
    </row>
    <row r="17" spans="1:18" ht="13.5" thickBot="1">
      <c r="A17" s="16" t="s">
        <v>17</v>
      </c>
      <c r="C17" s="5"/>
      <c r="D17" s="7"/>
      <c r="E17" s="7"/>
      <c r="F17" s="5"/>
      <c r="G17" s="5"/>
      <c r="H17" s="5"/>
      <c r="I17" s="5"/>
      <c r="J17" s="5"/>
      <c r="K17" s="5">
        <v>10000</v>
      </c>
      <c r="L17" s="5"/>
      <c r="M17" s="5">
        <v>5000</v>
      </c>
      <c r="N17" s="5"/>
      <c r="O17" s="5"/>
      <c r="P17" s="5"/>
      <c r="Q17" s="5"/>
      <c r="R17" s="5"/>
    </row>
    <row r="18" spans="1:18" s="2" customFormat="1" ht="12.75">
      <c r="A18" s="2" t="s">
        <v>6</v>
      </c>
      <c r="C18" s="3">
        <v>123000</v>
      </c>
      <c r="D18" s="3">
        <v>100000</v>
      </c>
      <c r="E18" s="3">
        <f aca="true" t="shared" si="1" ref="E18:M18">SUM(E12:E17)</f>
        <v>134000</v>
      </c>
      <c r="F18" s="3">
        <f t="shared" si="1"/>
        <v>136000</v>
      </c>
      <c r="G18" s="3">
        <f t="shared" si="1"/>
        <v>110000</v>
      </c>
      <c r="H18" s="3">
        <f t="shared" si="1"/>
        <v>112000</v>
      </c>
      <c r="I18" s="3">
        <f t="shared" si="1"/>
        <v>120000</v>
      </c>
      <c r="J18" s="3">
        <f t="shared" si="1"/>
        <v>87000</v>
      </c>
      <c r="K18" s="3">
        <f t="shared" si="1"/>
        <v>113000</v>
      </c>
      <c r="L18" s="3">
        <f t="shared" si="1"/>
        <v>89000</v>
      </c>
      <c r="M18" s="3">
        <f t="shared" si="1"/>
        <v>90000</v>
      </c>
      <c r="N18" s="3">
        <f>SUM(N12:N17)</f>
        <v>78500</v>
      </c>
      <c r="O18" s="3">
        <f>SUM(O12:O17)</f>
        <v>67000</v>
      </c>
      <c r="P18" s="3">
        <f>SUM(P12:P17)</f>
        <v>77000</v>
      </c>
      <c r="Q18" s="3">
        <f>SUM(Q12:Q17)</f>
        <v>90000</v>
      </c>
      <c r="R18" s="3">
        <f>SUM(R12:R17)</f>
        <v>55000</v>
      </c>
    </row>
    <row r="21" ht="12.75">
      <c r="A21" s="9" t="s">
        <v>11</v>
      </c>
    </row>
    <row r="22" spans="1:18" ht="12.75">
      <c r="A22" t="s">
        <v>12</v>
      </c>
      <c r="C22" s="1">
        <v>11000</v>
      </c>
      <c r="D22" s="1">
        <v>24000</v>
      </c>
      <c r="E22" s="1">
        <v>8000</v>
      </c>
      <c r="F22" s="1">
        <v>5000</v>
      </c>
      <c r="G22" s="1">
        <v>6000</v>
      </c>
      <c r="H22" s="1">
        <v>6000</v>
      </c>
      <c r="I22" s="1">
        <v>6000</v>
      </c>
      <c r="J22" s="1">
        <v>6000</v>
      </c>
      <c r="K22" s="1">
        <v>7000</v>
      </c>
      <c r="L22" s="1">
        <v>7000</v>
      </c>
      <c r="M22" s="1">
        <v>7000</v>
      </c>
      <c r="N22" s="1">
        <v>7000</v>
      </c>
      <c r="O22" s="1">
        <v>7000</v>
      </c>
      <c r="P22" s="1">
        <v>7000</v>
      </c>
      <c r="Q22" s="1">
        <v>7000</v>
      </c>
      <c r="R22" s="1">
        <v>7000</v>
      </c>
    </row>
    <row r="23" spans="1:18" ht="12.75">
      <c r="A23" t="s">
        <v>13</v>
      </c>
      <c r="E23" s="1">
        <v>2000</v>
      </c>
      <c r="F23" s="1">
        <v>1000</v>
      </c>
      <c r="G23" s="1">
        <v>3000</v>
      </c>
      <c r="H23" s="1"/>
      <c r="I23" s="1"/>
      <c r="J23" s="1">
        <v>2000</v>
      </c>
      <c r="K23" s="1"/>
      <c r="L23" s="1"/>
      <c r="M23" s="1"/>
      <c r="N23" s="1">
        <v>2500</v>
      </c>
      <c r="O23" s="1"/>
      <c r="P23" s="1"/>
      <c r="Q23" s="1"/>
      <c r="R23" s="1"/>
    </row>
    <row r="24" spans="1:18" ht="13.5" thickBot="1">
      <c r="A24" t="s">
        <v>16</v>
      </c>
      <c r="C24" s="5">
        <v>5000</v>
      </c>
      <c r="D24" s="5">
        <v>4000</v>
      </c>
      <c r="E24" s="5">
        <v>3000</v>
      </c>
      <c r="F24" s="5">
        <v>6000</v>
      </c>
      <c r="G24" s="5">
        <v>2000</v>
      </c>
      <c r="H24" s="5">
        <v>2000</v>
      </c>
      <c r="I24" s="5">
        <v>2000</v>
      </c>
      <c r="J24" s="5">
        <v>1000</v>
      </c>
      <c r="K24" s="5">
        <v>1000</v>
      </c>
      <c r="L24" s="5">
        <v>2000</v>
      </c>
      <c r="M24" s="5">
        <v>2000</v>
      </c>
      <c r="N24" s="5"/>
      <c r="O24" s="5">
        <v>1500</v>
      </c>
      <c r="P24" s="5">
        <v>1600</v>
      </c>
      <c r="Q24" s="5">
        <v>1800</v>
      </c>
      <c r="R24" s="5">
        <v>1000</v>
      </c>
    </row>
    <row r="25" spans="1:18" s="2" customFormat="1" ht="12.75">
      <c r="A25" s="2" t="s">
        <v>14</v>
      </c>
      <c r="C25" s="3">
        <v>16000</v>
      </c>
      <c r="D25" s="3">
        <v>28000</v>
      </c>
      <c r="E25" s="3">
        <v>13000</v>
      </c>
      <c r="F25" s="3">
        <v>12000</v>
      </c>
      <c r="G25" s="3">
        <v>11000</v>
      </c>
      <c r="H25" s="3">
        <v>8000</v>
      </c>
      <c r="I25" s="3">
        <v>8000</v>
      </c>
      <c r="J25" s="3">
        <v>9000</v>
      </c>
      <c r="K25" s="3">
        <f aca="true" t="shared" si="2" ref="K25:P25">K22+K23+K24</f>
        <v>8000</v>
      </c>
      <c r="L25" s="3">
        <f t="shared" si="2"/>
        <v>9000</v>
      </c>
      <c r="M25" s="3">
        <f t="shared" si="2"/>
        <v>9000</v>
      </c>
      <c r="N25" s="3">
        <f t="shared" si="2"/>
        <v>9500</v>
      </c>
      <c r="O25" s="3">
        <f t="shared" si="2"/>
        <v>8500</v>
      </c>
      <c r="P25" s="3">
        <f t="shared" si="2"/>
        <v>8600</v>
      </c>
      <c r="Q25" s="3">
        <f>Q22+Q23+Q24</f>
        <v>8800</v>
      </c>
      <c r="R25" s="3">
        <f>R22+R23+R24</f>
        <v>8000</v>
      </c>
    </row>
    <row r="27" spans="1:18" ht="12.75">
      <c r="A27" s="16" t="s">
        <v>18</v>
      </c>
      <c r="C27" s="11">
        <v>0.12</v>
      </c>
      <c r="D27" s="11">
        <v>0.21</v>
      </c>
      <c r="E27" s="11">
        <f>E25/E9</f>
        <v>0.09352517985611511</v>
      </c>
      <c r="F27" s="11">
        <f aca="true" t="shared" si="3" ref="F27:P27">F25/F9</f>
        <v>0.0975609756097561</v>
      </c>
      <c r="G27" s="11">
        <f t="shared" si="3"/>
        <v>0.09565217391304348</v>
      </c>
      <c r="H27" s="11">
        <f t="shared" si="3"/>
        <v>0.07339449541284404</v>
      </c>
      <c r="I27" s="11">
        <f t="shared" si="3"/>
        <v>0.0761904761904762</v>
      </c>
      <c r="J27" s="11">
        <f t="shared" si="3"/>
        <v>0.09</v>
      </c>
      <c r="K27" s="11">
        <f t="shared" si="3"/>
        <v>0.0625</v>
      </c>
      <c r="L27" s="11">
        <f t="shared" si="3"/>
        <v>0.0989010989010989</v>
      </c>
      <c r="M27" s="11">
        <f t="shared" si="3"/>
        <v>0.0967741935483871</v>
      </c>
      <c r="N27" s="11">
        <f t="shared" si="3"/>
        <v>0.10106382978723404</v>
      </c>
      <c r="O27" s="11">
        <f t="shared" si="3"/>
        <v>0.09042553191489362</v>
      </c>
      <c r="P27" s="11">
        <f t="shared" si="3"/>
        <v>0.09772727272727273</v>
      </c>
      <c r="Q27" s="11">
        <f>Q25/Q9</f>
        <v>0.09943502824858758</v>
      </c>
      <c r="R27" s="11">
        <f>R25/R9</f>
        <v>0.09411764705882353</v>
      </c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1" ht="12.75">
      <c r="A31" t="s">
        <v>15</v>
      </c>
    </row>
    <row r="41" ht="12.75">
      <c r="F41" s="1"/>
    </row>
    <row r="64" spans="15:18" ht="12.75">
      <c r="O64" s="20"/>
      <c r="P64" s="20"/>
      <c r="Q64" s="20"/>
      <c r="R64" s="2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Utters</dc:creator>
  <cp:keywords/>
  <dc:description/>
  <cp:lastModifiedBy>Bacolod</cp:lastModifiedBy>
  <cp:lastPrinted>2016-02-18T09:34:22Z</cp:lastPrinted>
  <dcterms:created xsi:type="dcterms:W3CDTF">2010-02-13T15:54:39Z</dcterms:created>
  <dcterms:modified xsi:type="dcterms:W3CDTF">2021-02-09T13:15:56Z</dcterms:modified>
  <cp:category/>
  <cp:version/>
  <cp:contentType/>
  <cp:contentStatus/>
</cp:coreProperties>
</file>